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8120" windowHeight="10740" tabRatio="125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O12" i="1" l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10" i="1" l="1"/>
  <c r="O7" i="1"/>
  <c r="F23" i="1"/>
  <c r="E23" i="1" l="1"/>
  <c r="D23" i="1" l="1"/>
  <c r="J23" i="1" l="1"/>
  <c r="M23" i="1" l="1"/>
  <c r="N23" i="1"/>
  <c r="K23" i="1"/>
  <c r="G23" i="1"/>
  <c r="H23" i="1"/>
  <c r="I23" i="1"/>
  <c r="C23" i="1" l="1"/>
  <c r="G20" i="1" l="1"/>
  <c r="F20" i="1"/>
  <c r="E20" i="1"/>
  <c r="D20" i="1"/>
  <c r="C20" i="1"/>
  <c r="N20" i="1" l="1"/>
  <c r="M20" i="1" l="1"/>
  <c r="M19" i="1" s="1"/>
  <c r="L20" i="1" l="1"/>
  <c r="K20" i="1" l="1"/>
  <c r="I20" i="1" l="1"/>
  <c r="J20" i="1"/>
  <c r="O15" i="1" l="1"/>
  <c r="O14" i="1"/>
  <c r="H20" i="1"/>
  <c r="O17" i="1" l="1"/>
  <c r="O18" i="1"/>
  <c r="O20" i="1"/>
  <c r="O21" i="1"/>
  <c r="O22" i="1"/>
  <c r="O23" i="1"/>
  <c r="O24" i="1"/>
  <c r="O25" i="1"/>
  <c r="O26" i="1"/>
  <c r="H19" i="1"/>
  <c r="I19" i="1"/>
  <c r="J19" i="1"/>
  <c r="K19" i="1"/>
  <c r="L19" i="1"/>
  <c r="N19" i="1"/>
  <c r="D19" i="1"/>
  <c r="E19" i="1"/>
  <c r="F19" i="1"/>
  <c r="G19" i="1"/>
  <c r="C19" i="1"/>
  <c r="N16" i="1"/>
  <c r="M16" i="1"/>
  <c r="L16" i="1"/>
  <c r="K16" i="1"/>
  <c r="J16" i="1"/>
  <c r="I16" i="1"/>
  <c r="H16" i="1"/>
  <c r="G16" i="1"/>
  <c r="F16" i="1"/>
  <c r="E16" i="1"/>
  <c r="D16" i="1"/>
  <c r="C16" i="1"/>
  <c r="G13" i="1"/>
  <c r="F13" i="1"/>
  <c r="E13" i="1"/>
  <c r="D13" i="1"/>
  <c r="C13" i="1"/>
  <c r="I13" i="1"/>
  <c r="J13" i="1"/>
  <c r="K13" i="1"/>
  <c r="L13" i="1"/>
  <c r="M13" i="1"/>
  <c r="N13" i="1"/>
  <c r="H13" i="1"/>
  <c r="G27" i="1" l="1"/>
  <c r="D27" i="1"/>
  <c r="C27" i="1"/>
  <c r="E27" i="1"/>
  <c r="F27" i="1"/>
  <c r="N27" i="1"/>
  <c r="M27" i="1"/>
  <c r="L27" i="1"/>
  <c r="K27" i="1"/>
  <c r="J27" i="1"/>
  <c r="I27" i="1"/>
  <c r="O13" i="1"/>
  <c r="O19" i="1"/>
  <c r="H27" i="1"/>
  <c r="O16" i="1"/>
  <c r="O27" i="1" l="1"/>
</calcChain>
</file>

<file path=xl/sharedStrings.xml><?xml version="1.0" encoding="utf-8"?>
<sst xmlns="http://schemas.openxmlformats.org/spreadsheetml/2006/main" count="47" uniqueCount="21">
  <si>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</si>
  <si>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потребления электроэнергии и мощности потребителями, осуществляющими расчеты по второй - шестой ценовым категориям.</t>
  </si>
  <si>
    <t>Ценовая категория потребителя / период</t>
  </si>
  <si>
    <t>Ед. измерения</t>
  </si>
  <si>
    <t>четвертая ценовая категория  в т.ч.:</t>
  </si>
  <si>
    <t>МВт*ч.</t>
  </si>
  <si>
    <t>объем электроэнергии</t>
  </si>
  <si>
    <t>МВт</t>
  </si>
  <si>
    <t>третья ценовая категория  в т.ч.:</t>
  </si>
  <si>
    <t>вторая ценовая категория (по зонному тарифу кроме населения) п.1б, абзац 5, в т.ч.:</t>
  </si>
  <si>
    <t>дифференцированным по двум зонам суток:</t>
  </si>
  <si>
    <t>дневная зона</t>
  </si>
  <si>
    <t>ночная зона</t>
  </si>
  <si>
    <t>дифференцированным по трем зонам суток:</t>
  </si>
  <si>
    <t>пиковая зона</t>
  </si>
  <si>
    <t>полупиковая зона</t>
  </si>
  <si>
    <t>Итого: (п.1б, абзац 9)</t>
  </si>
  <si>
    <t>2019 год</t>
  </si>
  <si>
    <t>пятая ценовая категория  в т.ч.:</t>
  </si>
  <si>
    <t>шестая ценовая категория  в т.ч.:</t>
  </si>
  <si>
    <t>объем мощности, потребленной потребителями,  п.1б, абзац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</si>
</sst>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[$-419]mmmm\ yyyy;@"/>
    <numFmt numFmtId="167" formatCode="_-* #,##0.000_р_._-;\-* #,##0.000_р_._-;_-* &quot;-&quot;??_р_._-;_-@_-"/>
    <numFmt numFmtId="168" formatCode="#,##0.000"/>
    <numFmt numFmtId="169" formatCode="0.000"/>
  </numFmts>
  <fonts count="4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 applyBorder="0"/>
    <xf numFmtId="0" fontId="2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2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2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3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2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24" fillId="0" borderId="9" applyNumberFormat="0" applyFill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7" fillId="26" borderId="11" applyNumberFormat="0" applyFont="0" applyAlignment="0" applyProtection="0"/>
    <xf numFmtId="0" fontId="7" fillId="0" borderId="0"/>
    <xf numFmtId="0" fontId="18" fillId="0" borderId="4" applyNumberFormat="0" applyFill="0" applyAlignment="0" applyProtection="0"/>
    <xf numFmtId="0" fontId="20" fillId="0" borderId="6" applyNumberFormat="0" applyFill="0" applyAlignment="0" applyProtection="0"/>
    <xf numFmtId="0" fontId="8" fillId="18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19" fillId="0" borderId="5" applyNumberFormat="0" applyFill="0" applyAlignment="0" applyProtection="0"/>
    <xf numFmtId="9" fontId="2" fillId="0" borderId="0" applyFont="0" applyFill="0" applyBorder="0" applyAlignment="0" applyProtection="0"/>
    <xf numFmtId="0" fontId="7" fillId="6" borderId="0" applyNumberFormat="0" applyBorder="0" applyAlignment="0" applyProtection="0"/>
    <xf numFmtId="43" fontId="2" fillId="0" borderId="0" applyFont="0" applyFill="0" applyBorder="0" applyAlignment="0" applyProtection="0"/>
    <xf numFmtId="0" fontId="35" fillId="0" borderId="12" applyNumberFormat="0" applyFill="0" applyAlignment="0" applyProtection="0"/>
    <xf numFmtId="0" fontId="25" fillId="23" borderId="10" applyNumberFormat="0" applyAlignment="0" applyProtection="0"/>
    <xf numFmtId="0" fontId="3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40" fillId="0" borderId="15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0" fontId="40" fillId="0" borderId="20" xfId="1" applyFont="1" applyFill="1" applyBorder="1" applyAlignment="1">
      <alignment vertical="center" wrapText="1"/>
    </xf>
    <xf numFmtId="0" fontId="41" fillId="0" borderId="17" xfId="1" applyFont="1" applyFill="1" applyBorder="1" applyAlignment="1">
      <alignment horizontal="left" vertical="center" wrapText="1"/>
    </xf>
    <xf numFmtId="0" fontId="40" fillId="0" borderId="17" xfId="1" applyFont="1" applyFill="1" applyBorder="1" applyAlignment="1">
      <alignment horizontal="left" vertical="center" wrapText="1"/>
    </xf>
    <xf numFmtId="0" fontId="43" fillId="0" borderId="17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4" fillId="0" borderId="17" xfId="2" applyFont="1" applyBorder="1" applyAlignment="1">
      <alignment horizontal="center" vertical="center" wrapText="1"/>
    </xf>
    <xf numFmtId="0" fontId="44" fillId="0" borderId="20" xfId="2" applyFont="1" applyBorder="1" applyAlignment="1">
      <alignment horizontal="center" vertical="center" wrapText="1"/>
    </xf>
    <xf numFmtId="0" fontId="41" fillId="0" borderId="17" xfId="1" applyFont="1" applyFill="1" applyBorder="1" applyAlignment="1">
      <alignment horizontal="right" vertical="center" wrapText="1"/>
    </xf>
    <xf numFmtId="0" fontId="41" fillId="0" borderId="19" xfId="1" applyFont="1" applyFill="1" applyBorder="1" applyAlignment="1">
      <alignment horizontal="right" vertical="center" wrapText="1"/>
    </xf>
    <xf numFmtId="166" fontId="40" fillId="0" borderId="15" xfId="1" applyNumberFormat="1" applyFont="1" applyFill="1" applyBorder="1" applyAlignment="1">
      <alignment horizontal="center" vertical="center" wrapText="1"/>
    </xf>
    <xf numFmtId="0" fontId="45" fillId="0" borderId="15" xfId="1" applyFont="1" applyFill="1" applyBorder="1" applyAlignment="1">
      <alignment horizontal="left" vertical="center" wrapText="1"/>
    </xf>
    <xf numFmtId="0" fontId="45" fillId="0" borderId="15" xfId="2" applyFont="1" applyBorder="1" applyAlignment="1">
      <alignment horizontal="center" vertical="center" wrapText="1"/>
    </xf>
    <xf numFmtId="0" fontId="40" fillId="0" borderId="17" xfId="1" applyFont="1" applyFill="1" applyBorder="1" applyAlignment="1">
      <alignment vertical="center" wrapText="1"/>
    </xf>
    <xf numFmtId="167" fontId="0" fillId="0" borderId="0" xfId="0" applyNumberFormat="1"/>
    <xf numFmtId="4" fontId="40" fillId="0" borderId="20" xfId="125" applyNumberFormat="1" applyFont="1" applyBorder="1" applyAlignment="1">
      <alignment horizontal="right" vertical="center" wrapText="1" indent="1"/>
    </xf>
    <xf numFmtId="4" fontId="40" fillId="0" borderId="20" xfId="125" applyNumberFormat="1" applyFont="1" applyBorder="1" applyAlignment="1">
      <alignment horizontal="right" vertical="center" indent="1"/>
    </xf>
    <xf numFmtId="4" fontId="40" fillId="0" borderId="20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Border="1" applyAlignment="1">
      <alignment horizontal="right" vertical="center" wrapText="1" indent="1"/>
    </xf>
    <xf numFmtId="4" fontId="41" fillId="0" borderId="18" xfId="125" applyNumberFormat="1" applyFont="1" applyBorder="1" applyAlignment="1">
      <alignment horizontal="right" vertical="center" wrapText="1" indent="1"/>
    </xf>
    <xf numFmtId="4" fontId="41" fillId="0" borderId="17" xfId="125" applyNumberFormat="1" applyFont="1" applyBorder="1" applyAlignment="1">
      <alignment horizontal="right" vertical="center" indent="1"/>
    </xf>
    <xf numFmtId="4" fontId="41" fillId="0" borderId="18" xfId="125" applyNumberFormat="1" applyFont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indent="1"/>
    </xf>
    <xf numFmtId="4" fontId="41" fillId="0" borderId="17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indent="1"/>
    </xf>
    <xf numFmtId="4" fontId="40" fillId="0" borderId="17" xfId="125" applyNumberFormat="1" applyFont="1" applyBorder="1" applyAlignment="1">
      <alignment horizontal="right" vertical="center" wrapText="1" indent="1"/>
    </xf>
    <xf numFmtId="4" fontId="41" fillId="0" borderId="19" xfId="125" applyNumberFormat="1" applyFont="1" applyBorder="1" applyAlignment="1">
      <alignment horizontal="right" vertical="center" wrapText="1" indent="1"/>
    </xf>
    <xf numFmtId="4" fontId="40" fillId="0" borderId="19" xfId="125" applyNumberFormat="1" applyFont="1" applyBorder="1" applyAlignment="1">
      <alignment horizontal="right" vertical="center" indent="1"/>
    </xf>
    <xf numFmtId="4" fontId="45" fillId="0" borderId="15" xfId="125" applyNumberFormat="1" applyFont="1" applyBorder="1" applyAlignment="1">
      <alignment horizontal="right" vertical="center" wrapText="1" indent="1"/>
    </xf>
    <xf numFmtId="0" fontId="0" fillId="0" borderId="0" xfId="0" applyFont="1"/>
    <xf numFmtId="4" fontId="40" fillId="0" borderId="21" xfId="125" applyNumberFormat="1" applyFont="1" applyFill="1" applyBorder="1" applyAlignment="1">
      <alignment horizontal="right" vertical="center" wrapText="1" indent="1"/>
    </xf>
    <xf numFmtId="4" fontId="41" fillId="0" borderId="18" xfId="125" applyNumberFormat="1" applyFont="1" applyFill="1" applyBorder="1" applyAlignment="1">
      <alignment horizontal="right" vertical="center" wrapText="1" indent="1"/>
    </xf>
    <xf numFmtId="168" fontId="0" fillId="0" borderId="0" xfId="0" applyNumberFormat="1"/>
    <xf numFmtId="4" fontId="0" fillId="0" borderId="0" xfId="0" applyNumberFormat="1"/>
    <xf numFmtId="168" fontId="1" fillId="0" borderId="0" xfId="1" applyNumberFormat="1" applyAlignment="1">
      <alignment horizontal="center" vertical="center" wrapText="1"/>
    </xf>
    <xf numFmtId="4" fontId="45" fillId="0" borderId="15" xfId="125" applyNumberFormat="1" applyFont="1" applyFill="1" applyBorder="1" applyAlignment="1">
      <alignment horizontal="right" vertical="center" wrapText="1" indent="1"/>
    </xf>
    <xf numFmtId="168" fontId="45" fillId="0" borderId="15" xfId="125" applyNumberFormat="1" applyFont="1" applyBorder="1" applyAlignment="1">
      <alignment horizontal="right" vertical="center" wrapText="1" indent="1"/>
    </xf>
    <xf numFmtId="4" fontId="40" fillId="0" borderId="17" xfId="125" applyNumberFormat="1" applyFont="1" applyFill="1" applyBorder="1" applyAlignment="1">
      <alignment horizontal="right" vertical="center" indent="1"/>
    </xf>
    <xf numFmtId="166" fontId="40" fillId="0" borderId="22" xfId="1" applyNumberFormat="1" applyFont="1" applyFill="1" applyBorder="1" applyAlignment="1">
      <alignment horizontal="center" vertical="center" wrapText="1"/>
    </xf>
    <xf numFmtId="4" fontId="40" fillId="0" borderId="23" xfId="125" applyNumberFormat="1" applyFont="1" applyBorder="1" applyAlignment="1">
      <alignment horizontal="right" vertical="center" wrapText="1" indent="1"/>
    </xf>
    <xf numFmtId="4" fontId="40" fillId="0" borderId="21" xfId="125" applyNumberFormat="1" applyFont="1" applyBorder="1" applyAlignment="1">
      <alignment horizontal="right" vertical="center" wrapText="1" indent="1"/>
    </xf>
    <xf numFmtId="4" fontId="41" fillId="0" borderId="21" xfId="125" applyNumberFormat="1" applyFont="1" applyBorder="1" applyAlignment="1">
      <alignment horizontal="right" vertical="center" wrapText="1" indent="1"/>
    </xf>
    <xf numFmtId="4" fontId="41" fillId="0" borderId="24" xfId="125" applyNumberFormat="1" applyFont="1" applyBorder="1" applyAlignment="1">
      <alignment horizontal="right" vertical="center" wrapText="1" indent="1"/>
    </xf>
    <xf numFmtId="169" fontId="0" fillId="0" borderId="0" xfId="0" applyNumberFormat="1"/>
    <xf numFmtId="0" fontId="42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/>
    </xf>
  </cellXfs>
  <cellStyles count="161">
    <cellStyle name="?" xfId="127"/>
    <cellStyle name="? 2" xfId="128"/>
    <cellStyle name="? 3" xfId="129"/>
    <cellStyle name="_EKSPERT" xfId="3"/>
    <cellStyle name="_Приложения к регламенту1" xfId="4"/>
    <cellStyle name="_Товарка_СВОД_01.08г" xfId="5"/>
    <cellStyle name="_шаблон по ЕГЭС" xfId="6"/>
    <cellStyle name="_Шаблон Расчет тарифов  Ессентуки на 2009 год" xfId="7"/>
    <cellStyle name="1" xfId="8"/>
    <cellStyle name="1_EKSPERT" xfId="9"/>
    <cellStyle name="20% - Акцент1 2" xfId="10"/>
    <cellStyle name="20% - Акцент1 3" xfId="82"/>
    <cellStyle name="20% - Акцент2 2" xfId="11"/>
    <cellStyle name="20% - Акцент2 3" xfId="83"/>
    <cellStyle name="20% - Акцент3 2" xfId="12"/>
    <cellStyle name="20% - Акцент3 3" xfId="84"/>
    <cellStyle name="20% - Акцент4 2" xfId="13"/>
    <cellStyle name="20% - Акцент4 3" xfId="85"/>
    <cellStyle name="20% - Акцент5 2" xfId="14"/>
    <cellStyle name="20% - Акцент5 3" xfId="86"/>
    <cellStyle name="20% - Акцент6 2" xfId="15"/>
    <cellStyle name="20% - Акцент6 3" xfId="87"/>
    <cellStyle name="40% - Акцент1 2" xfId="16"/>
    <cellStyle name="40% - Акцент1 3" xfId="88"/>
    <cellStyle name="40% - Акцент2 2" xfId="17"/>
    <cellStyle name="40% - Акцент2 3" xfId="89"/>
    <cellStyle name="40% - Акцент3 2" xfId="18"/>
    <cellStyle name="40% - Акцент3 3" xfId="90"/>
    <cellStyle name="40% - Акцент4 2" xfId="19"/>
    <cellStyle name="40% - Акцент4 3" xfId="91"/>
    <cellStyle name="40% - Акцент5 2" xfId="20"/>
    <cellStyle name="40% - Акцент5 3" xfId="92"/>
    <cellStyle name="40% - Акцент6 2" xfId="21"/>
    <cellStyle name="40% - Акцент6 3" xfId="93"/>
    <cellStyle name="60% - Акцент1 2" xfId="22"/>
    <cellStyle name="60% - Акцент1 3" xfId="94"/>
    <cellStyle name="60% - Акцент2 2" xfId="23"/>
    <cellStyle name="60% - Акцент2 3" xfId="95"/>
    <cellStyle name="60% - Акцент3 2" xfId="24"/>
    <cellStyle name="60% - Акцент3 3" xfId="96"/>
    <cellStyle name="60% - Акцент4 2" xfId="25"/>
    <cellStyle name="60% - Акцент4 3" xfId="97"/>
    <cellStyle name="60% - Акцент5 2" xfId="26"/>
    <cellStyle name="60% - Акцент5 3" xfId="98"/>
    <cellStyle name="60% - Акцент6 2" xfId="27"/>
    <cellStyle name="60% - Акцент6 3" xfId="99"/>
    <cellStyle name="Comma [0]_laroux" xfId="28"/>
    <cellStyle name="Comma_laroux" xfId="29"/>
    <cellStyle name="Currency [0]" xfId="30"/>
    <cellStyle name="Currency_laroux" xfId="31"/>
    <cellStyle name="Normal_F0216" xfId="32"/>
    <cellStyle name="Normal1" xfId="33"/>
    <cellStyle name="Price_Body" xfId="34"/>
    <cellStyle name="Акцент1 2" xfId="35"/>
    <cellStyle name="Акцент1 3" xfId="100"/>
    <cellStyle name="Акцент2 2" xfId="36"/>
    <cellStyle name="Акцент2 3" xfId="101"/>
    <cellStyle name="Акцент3 2" xfId="37"/>
    <cellStyle name="Акцент3 3" xfId="102"/>
    <cellStyle name="Акцент4 2" xfId="38"/>
    <cellStyle name="Акцент4 3" xfId="103"/>
    <cellStyle name="Акцент5 2" xfId="39"/>
    <cellStyle name="Акцент5 3" xfId="104"/>
    <cellStyle name="Акцент6 2" xfId="40"/>
    <cellStyle name="Акцент6 3" xfId="105"/>
    <cellStyle name="Беззащитный" xfId="41"/>
    <cellStyle name="Ввод  2" xfId="42"/>
    <cellStyle name="Ввод  3" xfId="106"/>
    <cellStyle name="Вывод 2" xfId="43"/>
    <cellStyle name="Вывод 3" xfId="107"/>
    <cellStyle name="Вычисление 2" xfId="44"/>
    <cellStyle name="Вычисление 3" xfId="108"/>
    <cellStyle name="Денежный 2" xfId="45"/>
    <cellStyle name="Заголовок" xfId="46"/>
    <cellStyle name="Заголовок 1 2" xfId="47"/>
    <cellStyle name="Заголовок 1 3" xfId="109"/>
    <cellStyle name="Заголовок 2 2" xfId="48"/>
    <cellStyle name="Заголовок 2 3" xfId="110"/>
    <cellStyle name="Заголовок 3 2" xfId="49"/>
    <cellStyle name="Заголовок 3 3" xfId="111"/>
    <cellStyle name="Заголовок 4 2" xfId="50"/>
    <cellStyle name="Заголовок 4 3" xfId="112"/>
    <cellStyle name="ЗаголовокСтолбца" xfId="51"/>
    <cellStyle name="Защитный" xfId="52"/>
    <cellStyle name="Значение" xfId="53"/>
    <cellStyle name="Итог 2" xfId="54"/>
    <cellStyle name="Итог 3" xfId="113"/>
    <cellStyle name="Контрольная ячейка 2" xfId="55"/>
    <cellStyle name="Контрольная ячейка 3" xfId="114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азвание 3" xfId="115"/>
    <cellStyle name="Нейтральный 2" xfId="60"/>
    <cellStyle name="Нейтральный 3" xfId="116"/>
    <cellStyle name="Обычнsй" xfId="61"/>
    <cellStyle name="Обычный" xfId="0" builtinId="0"/>
    <cellStyle name="Обычный 2" xfId="2"/>
    <cellStyle name="Обычный 2 2" xfId="62"/>
    <cellStyle name="Обычный 2 3" xfId="117"/>
    <cellStyle name="Обычный 3" xfId="1"/>
    <cellStyle name="Обычный_Свод УСЛУГИ 2008 080226-01" xfId="63"/>
    <cellStyle name="Перенос_слов" xfId="64"/>
    <cellStyle name="Плохой 2" xfId="65"/>
    <cellStyle name="Плохой 3" xfId="118"/>
    <cellStyle name="Пояснение 2" xfId="66"/>
    <cellStyle name="Пояснение 3" xfId="119"/>
    <cellStyle name="Примечание 2" xfId="67"/>
    <cellStyle name="Примечание 3" xfId="120"/>
    <cellStyle name="Процентный 2" xfId="68"/>
    <cellStyle name="Процентный 2 2" xfId="130"/>
    <cellStyle name="Процентный 2 3" xfId="156"/>
    <cellStyle name="Процентный 2 4" xfId="155"/>
    <cellStyle name="Процентный 2 5" xfId="160"/>
    <cellStyle name="Процентный 3" xfId="126"/>
    <cellStyle name="Связанная ячейка 2" xfId="69"/>
    <cellStyle name="Связанная ячейка 3" xfId="121"/>
    <cellStyle name="Стиль 1" xfId="70"/>
    <cellStyle name="Стиль 1 2" xfId="71"/>
    <cellStyle name="Текст предупреждения 2" xfId="72"/>
    <cellStyle name="Текст предупреждения 3" xfId="122"/>
    <cellStyle name="Текстовый" xfId="73"/>
    <cellStyle name="Тысячи [0]_3Com" xfId="74"/>
    <cellStyle name="Тысячи_3Com" xfId="75"/>
    <cellStyle name="Финансовый 2" xfId="76"/>
    <cellStyle name="Финансовый 2 2" xfId="77"/>
    <cellStyle name="Финансовый 2 2 2" xfId="131"/>
    <cellStyle name="Финансовый 2 3" xfId="123"/>
    <cellStyle name="Финансовый 2 3 2" xfId="157"/>
    <cellStyle name="Финансовый 2 4" xfId="153"/>
    <cellStyle name="Финансовый 2 5" xfId="158"/>
    <cellStyle name="Финансовый 3" xfId="125"/>
    <cellStyle name="Финансовый 4" xfId="154"/>
    <cellStyle name="Финансовый 5" xfId="159"/>
    <cellStyle name="Формула" xfId="78"/>
    <cellStyle name="ФормулаВБ" xfId="79"/>
    <cellStyle name="ФормулаНаКонтроль" xfId="80"/>
    <cellStyle name="Хороший 2" xfId="81"/>
    <cellStyle name="Хороший 3" xfId="124"/>
    <cellStyle name="㼿" xfId="132"/>
    <cellStyle name="㼿?" xfId="133"/>
    <cellStyle name="㼿㼿" xfId="134"/>
    <cellStyle name="㼿㼿?" xfId="135"/>
    <cellStyle name="㼿㼿? 2" xfId="136"/>
    <cellStyle name="㼿㼿? 3" xfId="137"/>
    <cellStyle name="㼿㼿㼿" xfId="138"/>
    <cellStyle name="㼿㼿㼿 2" xfId="139"/>
    <cellStyle name="㼿㼿㼿 3" xfId="140"/>
    <cellStyle name="㼿㼿㼿?" xfId="141"/>
    <cellStyle name="㼿㼿㼿㼿" xfId="142"/>
    <cellStyle name="㼿㼿㼿㼿?" xfId="143"/>
    <cellStyle name="㼿㼿㼿㼿㼿" xfId="144"/>
    <cellStyle name="㼿㼿㼿㼿㼿?" xfId="145"/>
    <cellStyle name="㼿㼿㼿㼿㼿㼿" xfId="146"/>
    <cellStyle name="㼿㼿㼿㼿㼿㼿?" xfId="147"/>
    <cellStyle name="㼿㼿㼿㼿㼿㼿㼿" xfId="148"/>
    <cellStyle name="㼿㼿㼿㼿㼿㼿㼿㼿" xfId="149"/>
    <cellStyle name="㼿㼿㼿㼿㼿㼿㼿㼿㼿" xfId="150"/>
    <cellStyle name="㼿㼿㼿㼿㼿㼿㼿㼿㼿㼿" xfId="151"/>
    <cellStyle name="㼿㼿㼿㼿㼿㼿㼿㼿㼿㼿㼿㼿㼿㼿㼿㼿㼿㼿㼿㼿㼿㼿㼿㼿㼿㼿㼿㼿㼿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pane xSplit="2" ySplit="6" topLeftCell="H13" activePane="bottomRight" state="frozen"/>
      <selection pane="topRight" activeCell="C1" sqref="C1"/>
      <selection pane="bottomLeft" activeCell="A7" sqref="A7"/>
      <selection pane="bottomRight" activeCell="I15" sqref="I15"/>
    </sheetView>
  </sheetViews>
  <sheetFormatPr defaultRowHeight="15.75"/>
  <cols>
    <col min="1" max="1" width="30.625" customWidth="1"/>
    <col min="2" max="2" width="10.25" customWidth="1"/>
    <col min="3" max="3" width="11.75" bestFit="1" customWidth="1"/>
    <col min="4" max="4" width="13.125" bestFit="1" customWidth="1"/>
    <col min="5" max="5" width="10.875" bestFit="1" customWidth="1"/>
    <col min="6" max="6" width="11.875" bestFit="1" customWidth="1"/>
    <col min="7" max="7" width="11.625" bestFit="1" customWidth="1"/>
    <col min="8" max="8" width="11.5" customWidth="1"/>
    <col min="9" max="9" width="12.5" customWidth="1"/>
    <col min="10" max="10" width="11.375" bestFit="1" customWidth="1"/>
    <col min="11" max="11" width="14" bestFit="1" customWidth="1"/>
    <col min="12" max="12" width="13.125" bestFit="1" customWidth="1"/>
    <col min="13" max="13" width="11.875" bestFit="1" customWidth="1"/>
    <col min="14" max="15" width="12.625" bestFit="1" customWidth="1"/>
  </cols>
  <sheetData>
    <row r="1" spans="1: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2"/>
      <c r="B3" s="2"/>
      <c r="C3" s="2"/>
      <c r="D3" s="39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6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7.5" customHeight="1" thickBot="1">
      <c r="A6" s="3" t="s">
        <v>2</v>
      </c>
      <c r="B6" s="4" t="s">
        <v>3</v>
      </c>
      <c r="C6" s="14">
        <v>43466</v>
      </c>
      <c r="D6" s="43">
        <v>43497</v>
      </c>
      <c r="E6" s="14">
        <v>43525</v>
      </c>
      <c r="F6" s="14">
        <v>43556</v>
      </c>
      <c r="G6" s="14">
        <v>43586</v>
      </c>
      <c r="H6" s="14">
        <v>43617</v>
      </c>
      <c r="I6" s="14">
        <v>43647</v>
      </c>
      <c r="J6" s="14">
        <v>43678</v>
      </c>
      <c r="K6" s="14">
        <v>43709</v>
      </c>
      <c r="L6" s="14">
        <v>43739</v>
      </c>
      <c r="M6" s="14">
        <v>43770</v>
      </c>
      <c r="N6" s="14">
        <v>43800</v>
      </c>
      <c r="O6" s="14" t="s">
        <v>17</v>
      </c>
    </row>
    <row r="7" spans="1:15" ht="21" customHeight="1">
      <c r="A7" s="5" t="s">
        <v>19</v>
      </c>
      <c r="B7" s="11" t="s">
        <v>5</v>
      </c>
      <c r="C7" s="19">
        <f t="shared" ref="C7:G7" si="0">C8</f>
        <v>0</v>
      </c>
      <c r="D7" s="44">
        <f t="shared" si="0"/>
        <v>0</v>
      </c>
      <c r="E7" s="19">
        <f t="shared" si="0"/>
        <v>0</v>
      </c>
      <c r="F7" s="19">
        <f t="shared" si="0"/>
        <v>0</v>
      </c>
      <c r="G7" s="20">
        <f t="shared" si="0"/>
        <v>0</v>
      </c>
      <c r="H7" s="20">
        <f>H8</f>
        <v>0</v>
      </c>
      <c r="I7" s="20">
        <f t="shared" ref="I7:N7" si="1">I8</f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0">
        <f>SUM(C7:N7)</f>
        <v>0</v>
      </c>
    </row>
    <row r="8" spans="1:15">
      <c r="A8" s="6" t="s">
        <v>6</v>
      </c>
      <c r="B8" s="8" t="s">
        <v>5</v>
      </c>
      <c r="C8" s="22">
        <v>0</v>
      </c>
      <c r="D8" s="23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6">
        <f>SUM(C8:N8)</f>
        <v>0</v>
      </c>
    </row>
    <row r="9" spans="1:15" ht="30">
      <c r="A9" s="6" t="s">
        <v>20</v>
      </c>
      <c r="B9" s="8" t="s">
        <v>7</v>
      </c>
      <c r="C9" s="22">
        <v>0</v>
      </c>
      <c r="D9" s="36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6">
        <f>SUM(C9:N9)</f>
        <v>0</v>
      </c>
    </row>
    <row r="10" spans="1:15" ht="21" customHeight="1">
      <c r="A10" s="17" t="s">
        <v>18</v>
      </c>
      <c r="B10" s="10" t="s">
        <v>5</v>
      </c>
      <c r="C10" s="30">
        <f t="shared" ref="C10:N10" si="2">C11</f>
        <v>0</v>
      </c>
      <c r="D10" s="45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5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ref="O10:O12" si="3">SUM(C10:N10)</f>
        <v>0</v>
      </c>
    </row>
    <row r="11" spans="1:15">
      <c r="A11" s="6" t="s">
        <v>6</v>
      </c>
      <c r="B11" s="8" t="s">
        <v>5</v>
      </c>
      <c r="C11" s="22">
        <v>0</v>
      </c>
      <c r="D11" s="23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6">
        <f t="shared" si="3"/>
        <v>0</v>
      </c>
    </row>
    <row r="12" spans="1:15" ht="30">
      <c r="A12" s="6" t="s">
        <v>20</v>
      </c>
      <c r="B12" s="8" t="s">
        <v>7</v>
      </c>
      <c r="C12" s="22">
        <v>0</v>
      </c>
      <c r="D12" s="36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6">
        <f t="shared" si="3"/>
        <v>0</v>
      </c>
    </row>
    <row r="13" spans="1:15" ht="28.5">
      <c r="A13" s="17" t="s">
        <v>4</v>
      </c>
      <c r="B13" s="10" t="s">
        <v>5</v>
      </c>
      <c r="C13" s="30">
        <f t="shared" ref="C13:G13" si="4">C14</f>
        <v>5580.7809999999999</v>
      </c>
      <c r="D13" s="45">
        <f t="shared" si="4"/>
        <v>5454.41</v>
      </c>
      <c r="E13" s="30">
        <f t="shared" si="4"/>
        <v>5773.7640000000001</v>
      </c>
      <c r="F13" s="30">
        <f t="shared" si="4"/>
        <v>5518.42</v>
      </c>
      <c r="G13" s="26">
        <f t="shared" si="4"/>
        <v>3521.2159999999999</v>
      </c>
      <c r="H13" s="26">
        <f>H14</f>
        <v>3032.5219999999999</v>
      </c>
      <c r="I13" s="26">
        <f t="shared" ref="I13:N13" si="5">I14</f>
        <v>3272.93</v>
      </c>
      <c r="J13" s="42">
        <f t="shared" si="5"/>
        <v>5913.3</v>
      </c>
      <c r="K13" s="42">
        <f t="shared" si="5"/>
        <v>5770.2759999999998</v>
      </c>
      <c r="L13" s="42">
        <f t="shared" si="5"/>
        <v>6336.6760000000004</v>
      </c>
      <c r="M13" s="42">
        <f t="shared" si="5"/>
        <v>6610.3119999999999</v>
      </c>
      <c r="N13" s="42">
        <f t="shared" si="5"/>
        <v>6311.1610000000001</v>
      </c>
      <c r="O13" s="26">
        <f>SUM(C13:N13)</f>
        <v>63095.767999999996</v>
      </c>
    </row>
    <row r="14" spans="1:15">
      <c r="A14" s="6" t="s">
        <v>6</v>
      </c>
      <c r="B14" s="8" t="s">
        <v>5</v>
      </c>
      <c r="C14" s="22">
        <v>5580.7809999999999</v>
      </c>
      <c r="D14" s="23">
        <v>5454.41</v>
      </c>
      <c r="E14" s="22">
        <v>5773.7640000000001</v>
      </c>
      <c r="F14" s="22">
        <v>5518.42</v>
      </c>
      <c r="G14" s="24">
        <v>3521.2159999999999</v>
      </c>
      <c r="H14" s="24">
        <v>3032.5219999999999</v>
      </c>
      <c r="I14" s="24">
        <v>3272.93</v>
      </c>
      <c r="J14" s="24">
        <v>5913.3</v>
      </c>
      <c r="K14" s="29">
        <v>5770.2759999999998</v>
      </c>
      <c r="L14" s="24">
        <v>6336.6760000000004</v>
      </c>
      <c r="M14" s="24">
        <v>6610.3119999999999</v>
      </c>
      <c r="N14" s="24">
        <v>6311.1610000000001</v>
      </c>
      <c r="O14" s="26">
        <f>SUM(C14:N14)</f>
        <v>63095.767999999996</v>
      </c>
    </row>
    <row r="15" spans="1:15" ht="30">
      <c r="A15" s="6" t="s">
        <v>20</v>
      </c>
      <c r="B15" s="8" t="s">
        <v>7</v>
      </c>
      <c r="C15" s="22">
        <v>7.81</v>
      </c>
      <c r="D15" s="36">
        <v>8.2059999999999995</v>
      </c>
      <c r="E15" s="22">
        <v>7.8959999999999999</v>
      </c>
      <c r="F15" s="22">
        <v>7.7119999999999997</v>
      </c>
      <c r="G15" s="24">
        <v>4.6529999999999996</v>
      </c>
      <c r="H15" s="24">
        <v>4.4409999999999998</v>
      </c>
      <c r="I15" s="27">
        <v>4.6769999999999996</v>
      </c>
      <c r="J15" s="24">
        <v>8.0129999999999999</v>
      </c>
      <c r="K15" s="29">
        <v>8.3290000000000006</v>
      </c>
      <c r="L15" s="27">
        <v>8.75</v>
      </c>
      <c r="M15" s="27">
        <v>9.3520000000000003</v>
      </c>
      <c r="N15" s="27">
        <v>9.5939999999999994</v>
      </c>
      <c r="O15" s="26">
        <f>SUM(C15:N15)</f>
        <v>89.432999999999993</v>
      </c>
    </row>
    <row r="16" spans="1:15" ht="24.75" customHeight="1">
      <c r="A16" s="17" t="s">
        <v>8</v>
      </c>
      <c r="B16" s="10" t="s">
        <v>5</v>
      </c>
      <c r="C16" s="30">
        <f t="shared" ref="C16:N16" si="6">C17</f>
        <v>9656.0349999999999</v>
      </c>
      <c r="D16" s="45">
        <f t="shared" si="6"/>
        <v>10001.813</v>
      </c>
      <c r="E16" s="30">
        <f t="shared" si="6"/>
        <v>11536.055</v>
      </c>
      <c r="F16" s="30">
        <f t="shared" si="6"/>
        <v>11850.393</v>
      </c>
      <c r="G16" s="30">
        <f t="shared" si="6"/>
        <v>12716.789000000001</v>
      </c>
      <c r="H16" s="30">
        <f t="shared" si="6"/>
        <v>11739.343000000001</v>
      </c>
      <c r="I16" s="30">
        <f t="shared" si="6"/>
        <v>11424.486999999999</v>
      </c>
      <c r="J16" s="30">
        <f t="shared" si="6"/>
        <v>10338.859</v>
      </c>
      <c r="K16" s="35">
        <f t="shared" si="6"/>
        <v>9919.8670000000002</v>
      </c>
      <c r="L16" s="30">
        <f t="shared" si="6"/>
        <v>14238.371999999999</v>
      </c>
      <c r="M16" s="30">
        <f t="shared" si="6"/>
        <v>14358.291999999999</v>
      </c>
      <c r="N16" s="30">
        <f t="shared" si="6"/>
        <v>13059.617</v>
      </c>
      <c r="O16" s="30">
        <f t="shared" ref="O16:O26" si="7">SUM(C16:N16)</f>
        <v>140839.92200000002</v>
      </c>
    </row>
    <row r="17" spans="1:16">
      <c r="A17" s="6" t="s">
        <v>6</v>
      </c>
      <c r="B17" s="8" t="s">
        <v>5</v>
      </c>
      <c r="C17" s="22">
        <v>9656.0349999999999</v>
      </c>
      <c r="D17" s="23">
        <v>10001.813</v>
      </c>
      <c r="E17" s="22">
        <v>11536.055</v>
      </c>
      <c r="F17" s="22">
        <v>11850.393</v>
      </c>
      <c r="G17" s="24">
        <v>12716.789000000001</v>
      </c>
      <c r="H17" s="24">
        <v>11739.343000000001</v>
      </c>
      <c r="I17" s="24">
        <v>11424.486999999999</v>
      </c>
      <c r="J17" s="24">
        <v>10338.859</v>
      </c>
      <c r="K17" s="29">
        <v>9919.8670000000002</v>
      </c>
      <c r="L17" s="24">
        <v>14238.371999999999</v>
      </c>
      <c r="M17" s="24">
        <v>14358.291999999999</v>
      </c>
      <c r="N17" s="24">
        <v>13059.617</v>
      </c>
      <c r="O17" s="26">
        <f t="shared" si="7"/>
        <v>140839.92200000002</v>
      </c>
    </row>
    <row r="18" spans="1:16" ht="30">
      <c r="A18" s="6" t="s">
        <v>20</v>
      </c>
      <c r="B18" s="8" t="s">
        <v>7</v>
      </c>
      <c r="C18" s="22">
        <v>13.407</v>
      </c>
      <c r="D18" s="36">
        <v>15.471</v>
      </c>
      <c r="E18" s="22">
        <v>15.989000000000001</v>
      </c>
      <c r="F18" s="22">
        <v>15.864000000000001</v>
      </c>
      <c r="G18" s="27">
        <v>16.68</v>
      </c>
      <c r="H18" s="24">
        <v>19.911999999999999</v>
      </c>
      <c r="I18" s="27">
        <v>15.705</v>
      </c>
      <c r="J18" s="24">
        <v>13.965</v>
      </c>
      <c r="K18" s="29">
        <v>15.157999999999999</v>
      </c>
      <c r="L18" s="24">
        <v>20.440999999999999</v>
      </c>
      <c r="M18" s="24">
        <v>23.95</v>
      </c>
      <c r="N18" s="24">
        <v>19.681000000000001</v>
      </c>
      <c r="O18" s="26">
        <f t="shared" si="7"/>
        <v>206.22300000000001</v>
      </c>
      <c r="P18" s="37"/>
    </row>
    <row r="19" spans="1:16" ht="42.75">
      <c r="A19" s="7" t="s">
        <v>9</v>
      </c>
      <c r="B19" s="10" t="s">
        <v>5</v>
      </c>
      <c r="C19" s="30">
        <f>C20+C23</f>
        <v>64.536000000000001</v>
      </c>
      <c r="D19" s="45">
        <f t="shared" ref="D19:G19" si="8">D20+D23</f>
        <v>72.468000000000004</v>
      </c>
      <c r="E19" s="30">
        <f t="shared" si="8"/>
        <v>72.130999999999986</v>
      </c>
      <c r="F19" s="30">
        <f t="shared" si="8"/>
        <v>74.671999999999997</v>
      </c>
      <c r="G19" s="30">
        <f t="shared" si="8"/>
        <v>36.438000000000002</v>
      </c>
      <c r="H19" s="30">
        <f t="shared" ref="H19" si="9">H20+H23</f>
        <v>12.007999999999999</v>
      </c>
      <c r="I19" s="30">
        <f t="shared" ref="I19" si="10">I20+I23</f>
        <v>2.9430000000000001</v>
      </c>
      <c r="J19" s="30">
        <f t="shared" ref="J19" si="11">J20+J23</f>
        <v>3.8420000000000001</v>
      </c>
      <c r="K19" s="30">
        <f t="shared" ref="K19" si="12">K20+K23</f>
        <v>3.5580000000000003</v>
      </c>
      <c r="L19" s="30">
        <f t="shared" ref="L19:M19" si="13">L20+L23</f>
        <v>10.766999999999999</v>
      </c>
      <c r="M19" s="30">
        <f t="shared" si="13"/>
        <v>49.382000000000005</v>
      </c>
      <c r="N19" s="30">
        <f t="shared" ref="N19" si="14">N20+N23</f>
        <v>54.610999999999997</v>
      </c>
      <c r="O19" s="30">
        <f t="shared" si="7"/>
        <v>457.35599999999994</v>
      </c>
    </row>
    <row r="20" spans="1:16" s="34" customFormat="1" ht="30">
      <c r="A20" s="6" t="s">
        <v>10</v>
      </c>
      <c r="B20" s="8" t="s">
        <v>5</v>
      </c>
      <c r="C20" s="22">
        <f t="shared" ref="C20:G20" si="15">SUM(C21:C22)</f>
        <v>4.524</v>
      </c>
      <c r="D20" s="46">
        <f t="shared" si="15"/>
        <v>4.5750000000000002</v>
      </c>
      <c r="E20" s="22">
        <f t="shared" si="15"/>
        <v>4.0880000000000001</v>
      </c>
      <c r="F20" s="22">
        <f t="shared" si="15"/>
        <v>4.407</v>
      </c>
      <c r="G20" s="24">
        <f t="shared" si="15"/>
        <v>2.3040000000000003</v>
      </c>
      <c r="H20" s="24">
        <f>SUM(H21:H22)</f>
        <v>12.007999999999999</v>
      </c>
      <c r="I20" s="24">
        <f t="shared" ref="I20:N20" si="16">SUM(I21:I22)</f>
        <v>2.9430000000000001</v>
      </c>
      <c r="J20" s="24">
        <f t="shared" si="16"/>
        <v>3.8420000000000001</v>
      </c>
      <c r="K20" s="24">
        <f t="shared" si="16"/>
        <v>3.5580000000000003</v>
      </c>
      <c r="L20" s="24">
        <f t="shared" si="16"/>
        <v>2.82</v>
      </c>
      <c r="M20" s="24">
        <f t="shared" si="16"/>
        <v>4</v>
      </c>
      <c r="N20" s="24">
        <f t="shared" si="16"/>
        <v>4.46</v>
      </c>
      <c r="O20" s="26">
        <f t="shared" si="7"/>
        <v>53.529000000000003</v>
      </c>
    </row>
    <row r="21" spans="1:16">
      <c r="A21" s="12" t="s">
        <v>11</v>
      </c>
      <c r="B21" s="8" t="s">
        <v>5</v>
      </c>
      <c r="C21" s="22">
        <v>3.3090000000000002</v>
      </c>
      <c r="D21" s="46">
        <v>3.5110000000000001</v>
      </c>
      <c r="E21" s="22">
        <v>3.113</v>
      </c>
      <c r="F21" s="22">
        <v>2.9540000000000002</v>
      </c>
      <c r="G21" s="24">
        <v>1.631</v>
      </c>
      <c r="H21" s="24">
        <v>8.1199999999999992</v>
      </c>
      <c r="I21" s="24">
        <v>1.99</v>
      </c>
      <c r="J21" s="24">
        <v>1.9350000000000001</v>
      </c>
      <c r="K21" s="25">
        <v>2.6480000000000001</v>
      </c>
      <c r="L21" s="24">
        <v>1.9</v>
      </c>
      <c r="M21" s="24">
        <v>2.68</v>
      </c>
      <c r="N21" s="24">
        <v>3.2</v>
      </c>
      <c r="O21" s="26">
        <f t="shared" si="7"/>
        <v>36.991</v>
      </c>
    </row>
    <row r="22" spans="1:16">
      <c r="A22" s="12" t="s">
        <v>12</v>
      </c>
      <c r="B22" s="8" t="s">
        <v>5</v>
      </c>
      <c r="C22" s="22">
        <v>1.2150000000000001</v>
      </c>
      <c r="D22" s="46">
        <v>1.0640000000000001</v>
      </c>
      <c r="E22" s="22">
        <v>0.97499999999999998</v>
      </c>
      <c r="F22" s="22">
        <v>1.4530000000000001</v>
      </c>
      <c r="G22" s="24">
        <v>0.67300000000000004</v>
      </c>
      <c r="H22" s="24">
        <v>3.8879999999999999</v>
      </c>
      <c r="I22" s="24">
        <v>0.95299999999999996</v>
      </c>
      <c r="J22" s="24">
        <v>1.907</v>
      </c>
      <c r="K22" s="25">
        <v>0.91</v>
      </c>
      <c r="L22" s="24">
        <v>0.92</v>
      </c>
      <c r="M22" s="24">
        <v>1.32</v>
      </c>
      <c r="N22" s="24">
        <v>1.26</v>
      </c>
      <c r="O22" s="26">
        <f t="shared" si="7"/>
        <v>16.538</v>
      </c>
    </row>
    <row r="23" spans="1:16" s="34" customFormat="1" ht="30">
      <c r="A23" s="6" t="s">
        <v>13</v>
      </c>
      <c r="B23" s="8" t="s">
        <v>5</v>
      </c>
      <c r="C23" s="22">
        <f>SUM(C24:C26)</f>
        <v>60.012</v>
      </c>
      <c r="D23" s="46">
        <f>SUM(D24:D26)</f>
        <v>67.893000000000001</v>
      </c>
      <c r="E23" s="22">
        <f>SUM(E24:E26)</f>
        <v>68.042999999999992</v>
      </c>
      <c r="F23" s="22">
        <f>SUM(F24:F26)</f>
        <v>70.265000000000001</v>
      </c>
      <c r="G23" s="22">
        <f t="shared" ref="G23:N23" si="17">SUM(G24:G26)</f>
        <v>34.134</v>
      </c>
      <c r="H23" s="22">
        <f t="shared" si="17"/>
        <v>0</v>
      </c>
      <c r="I23" s="22">
        <f t="shared" si="17"/>
        <v>0</v>
      </c>
      <c r="J23" s="22">
        <f t="shared" si="17"/>
        <v>0</v>
      </c>
      <c r="K23" s="22">
        <f t="shared" si="17"/>
        <v>0</v>
      </c>
      <c r="L23" s="22">
        <v>7.9470000000000001</v>
      </c>
      <c r="M23" s="22">
        <f t="shared" si="17"/>
        <v>45.382000000000005</v>
      </c>
      <c r="N23" s="22">
        <f t="shared" si="17"/>
        <v>50.150999999999996</v>
      </c>
      <c r="O23" s="26">
        <f t="shared" si="7"/>
        <v>403.827</v>
      </c>
    </row>
    <row r="24" spans="1:16">
      <c r="A24" s="12" t="s">
        <v>14</v>
      </c>
      <c r="B24" s="8" t="s">
        <v>5</v>
      </c>
      <c r="C24" s="22">
        <v>7.1120000000000001</v>
      </c>
      <c r="D24" s="46">
        <v>22.297999999999998</v>
      </c>
      <c r="E24" s="22">
        <v>19.558</v>
      </c>
      <c r="F24" s="22">
        <v>12.744999999999999</v>
      </c>
      <c r="G24" s="22">
        <v>8.92</v>
      </c>
      <c r="H24" s="22">
        <v>0</v>
      </c>
      <c r="I24" s="22">
        <v>0</v>
      </c>
      <c r="J24" s="22">
        <v>0</v>
      </c>
      <c r="K24" s="22">
        <v>0</v>
      </c>
      <c r="L24" s="22">
        <v>0.71299999999999997</v>
      </c>
      <c r="M24" s="22">
        <v>12.268000000000001</v>
      </c>
      <c r="N24" s="22">
        <v>15.676</v>
      </c>
      <c r="O24" s="26">
        <f t="shared" si="7"/>
        <v>99.289999999999992</v>
      </c>
    </row>
    <row r="25" spans="1:16">
      <c r="A25" s="12" t="s">
        <v>15</v>
      </c>
      <c r="B25" s="8" t="s">
        <v>5</v>
      </c>
      <c r="C25" s="22">
        <v>24.532</v>
      </c>
      <c r="D25" s="46">
        <v>19.254999999999999</v>
      </c>
      <c r="E25" s="22">
        <v>18.998000000000001</v>
      </c>
      <c r="F25" s="22">
        <v>27.556999999999999</v>
      </c>
      <c r="G25" s="22">
        <v>11.12</v>
      </c>
      <c r="H25" s="22">
        <v>0</v>
      </c>
      <c r="I25" s="22">
        <v>0</v>
      </c>
      <c r="J25" s="22">
        <v>0</v>
      </c>
      <c r="K25" s="22">
        <v>0</v>
      </c>
      <c r="L25" s="22">
        <v>2.5</v>
      </c>
      <c r="M25" s="22">
        <v>14.311</v>
      </c>
      <c r="N25" s="22">
        <v>16.044</v>
      </c>
      <c r="O25" s="26">
        <f t="shared" si="7"/>
        <v>134.31700000000001</v>
      </c>
    </row>
    <row r="26" spans="1:16" ht="16.5" thickBot="1">
      <c r="A26" s="13" t="s">
        <v>12</v>
      </c>
      <c r="B26" s="9" t="s">
        <v>5</v>
      </c>
      <c r="C26" s="31">
        <v>28.367999999999999</v>
      </c>
      <c r="D26" s="47">
        <v>26.34</v>
      </c>
      <c r="E26" s="31">
        <v>29.486999999999998</v>
      </c>
      <c r="F26" s="31">
        <v>29.963000000000001</v>
      </c>
      <c r="G26" s="31">
        <v>14.093999999999999</v>
      </c>
      <c r="H26" s="31">
        <v>0</v>
      </c>
      <c r="I26" s="31">
        <v>0</v>
      </c>
      <c r="J26" s="31">
        <v>0</v>
      </c>
      <c r="K26" s="31">
        <v>0</v>
      </c>
      <c r="L26" s="31">
        <v>4.734</v>
      </c>
      <c r="M26" s="31">
        <v>18.803000000000001</v>
      </c>
      <c r="N26" s="31">
        <v>18.431000000000001</v>
      </c>
      <c r="O26" s="32">
        <f t="shared" si="7"/>
        <v>170.22</v>
      </c>
    </row>
    <row r="27" spans="1:16" ht="16.5" thickBot="1">
      <c r="A27" s="15" t="s">
        <v>16</v>
      </c>
      <c r="B27" s="16" t="s">
        <v>5</v>
      </c>
      <c r="C27" s="41">
        <f t="shared" ref="C27:O27" si="18">C16+C13+C19</f>
        <v>15301.351999999999</v>
      </c>
      <c r="D27" s="33">
        <f t="shared" si="18"/>
        <v>15528.691000000001</v>
      </c>
      <c r="E27" s="33">
        <f t="shared" si="18"/>
        <v>17381.95</v>
      </c>
      <c r="F27" s="33">
        <f t="shared" si="18"/>
        <v>17443.485000000001</v>
      </c>
      <c r="G27" s="40">
        <f t="shared" si="18"/>
        <v>16274.443000000001</v>
      </c>
      <c r="H27" s="33">
        <f t="shared" si="18"/>
        <v>14783.873000000001</v>
      </c>
      <c r="I27" s="41">
        <f t="shared" si="18"/>
        <v>14700.359999999999</v>
      </c>
      <c r="J27" s="33">
        <f t="shared" si="18"/>
        <v>16256.001</v>
      </c>
      <c r="K27" s="33">
        <f t="shared" si="18"/>
        <v>15693.701000000001</v>
      </c>
      <c r="L27" s="33">
        <f t="shared" si="18"/>
        <v>20585.814999999999</v>
      </c>
      <c r="M27" s="33">
        <f t="shared" si="18"/>
        <v>21017.986000000001</v>
      </c>
      <c r="N27" s="33">
        <f t="shared" si="18"/>
        <v>19425.388999999999</v>
      </c>
      <c r="O27" s="33">
        <f t="shared" si="18"/>
        <v>204393.046</v>
      </c>
    </row>
    <row r="28" spans="1:16">
      <c r="F28" s="18"/>
      <c r="H28" s="18"/>
      <c r="I28" s="18"/>
      <c r="M28" s="37"/>
    </row>
    <row r="29" spans="1:16">
      <c r="C29" s="37"/>
      <c r="D29" s="38"/>
      <c r="E29" s="38"/>
      <c r="G29" s="37"/>
      <c r="J29" s="37"/>
      <c r="K29" s="37"/>
      <c r="L29" s="37"/>
      <c r="M29" s="37"/>
    </row>
    <row r="30" spans="1:16">
      <c r="J30" s="37"/>
      <c r="L30" s="48"/>
    </row>
    <row r="32" spans="1:16">
      <c r="I32" s="37"/>
    </row>
  </sheetData>
  <mergeCells count="2">
    <mergeCell ref="A1:O2"/>
    <mergeCell ref="A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dcterms:created xsi:type="dcterms:W3CDTF">2014-06-11T04:53:28Z</dcterms:created>
  <dcterms:modified xsi:type="dcterms:W3CDTF">2020-01-13T06:30:16Z</dcterms:modified>
</cp:coreProperties>
</file>